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33555" windowHeight="151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7" i="2" l="1"/>
  <c r="B26" i="2"/>
  <c r="B25" i="2"/>
  <c r="B4" i="2"/>
  <c r="B3" i="2"/>
  <c r="B2" i="2"/>
  <c r="B1" i="2"/>
  <c r="E60" i="1"/>
  <c r="E40" i="1"/>
  <c r="B48" i="1"/>
  <c r="C46" i="1"/>
  <c r="B46" i="1"/>
  <c r="B50" i="1"/>
  <c r="E50" i="1" s="1"/>
  <c r="E48" i="1"/>
  <c r="C33" i="1"/>
  <c r="B33" i="1"/>
  <c r="B31" i="1"/>
  <c r="E31" i="1" s="1"/>
  <c r="D29" i="1"/>
  <c r="C29" i="1"/>
  <c r="B29" i="1"/>
  <c r="E33" i="1"/>
  <c r="E21" i="1"/>
  <c r="E19" i="1"/>
  <c r="E24" i="1" s="1"/>
  <c r="E17" i="1"/>
  <c r="C8" i="1"/>
  <c r="B8" i="1"/>
  <c r="E8" i="1" s="1"/>
  <c r="C4" i="1"/>
  <c r="E4" i="1" s="1"/>
  <c r="D6" i="1"/>
  <c r="C6" i="1"/>
  <c r="B6" i="1"/>
  <c r="E46" i="1" l="1"/>
  <c r="E6" i="1"/>
  <c r="E12" i="1" s="1"/>
  <c r="E29" i="1"/>
</calcChain>
</file>

<file path=xl/sharedStrings.xml><?xml version="1.0" encoding="utf-8"?>
<sst xmlns="http://schemas.openxmlformats.org/spreadsheetml/2006/main" count="69" uniqueCount="31">
  <si>
    <t>2012, Sem 2</t>
  </si>
  <si>
    <t>2013, Sem 1</t>
  </si>
  <si>
    <t>2013, Sem 2</t>
  </si>
  <si>
    <t>(Combined ICA05 and ICA11 hours)</t>
  </si>
  <si>
    <t>North</t>
  </si>
  <si>
    <t>South</t>
  </si>
  <si>
    <t>Region</t>
  </si>
  <si>
    <t>(TTG Only)</t>
  </si>
  <si>
    <t>(ADL Only)</t>
  </si>
  <si>
    <t>(Barossa)</t>
  </si>
  <si>
    <t>(MT Barker)</t>
  </si>
  <si>
    <t>(Gawler)</t>
  </si>
  <si>
    <t>Total</t>
  </si>
  <si>
    <t>Advanced Diploma of Network Security - Nominal Hours</t>
  </si>
  <si>
    <t>Diploma of Information Technology Networking</t>
  </si>
  <si>
    <t>Certificate IV in Information Technology (Networking)</t>
  </si>
  <si>
    <t>Berri</t>
  </si>
  <si>
    <t>Barossa Valley</t>
  </si>
  <si>
    <t>Gawler</t>
  </si>
  <si>
    <t>Kadina</t>
  </si>
  <si>
    <t>Mount Barker</t>
  </si>
  <si>
    <t>Mount Gambier</t>
  </si>
  <si>
    <t>Port Lincoln</t>
  </si>
  <si>
    <t>Port Pirie</t>
  </si>
  <si>
    <t>Certificate III in Information Technology (Network Administration)</t>
  </si>
  <si>
    <t>Certificate III in Information, Digital Media and Technology</t>
  </si>
  <si>
    <t>Advanced Diploma</t>
  </si>
  <si>
    <t>Diploma</t>
  </si>
  <si>
    <t>Certifcate IV</t>
  </si>
  <si>
    <t>Certificate III</t>
  </si>
  <si>
    <t>Adelaide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</si>
</sst>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9"/>
      <color theme="1"/>
      <name val="Arial"/>
      <family val="2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0" fontId="3" fillId="0" borderId="0" xfId="0" applyFont="1"/>
    <xf numFmtId="3" fontId="4" fillId="0" borderId="0" xfId="0" applyNumberFormat="1" applyFont="1" applyAlignment="1">
      <alignment vertical="center"/>
    </xf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3" fontId="4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/>
    <xf numFmtId="164" fontId="0" fillId="0" borderId="0" xfId="0" applyNumberFormat="1"/>
    <xf numFmtId="164" fontId="5" fillId="0" borderId="0" xfId="1" applyNumberFormat="1" applyFont="1"/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3" fontId="4" fillId="0" borderId="0" xfId="0" applyNumberFormat="1" applyFont="1" applyAlignment="1">
      <alignment vertical="center"/>
    </xf>
  </cellXfs>
  <cellStyles count="3">
    <cellStyle name="Comma" xfId="1" builtinId="3"/>
    <cellStyle name="Normal" xfId="0" builtinId="0"/>
    <cellStyle name="Normal 2" xfId="2"/>
  </cellStyles>
  <dxfs count="66"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color theme="1"/>
      </font>
    </dxf>
    <dxf>
      <font>
        <b val="0"/>
        <i val="0"/>
        <color theme="1"/>
      </font>
    </dxf>
    <dxf>
      <font>
        <color theme="1"/>
      </font>
    </dxf>
    <dxf>
      <font>
        <b val="0"/>
        <i val="0"/>
        <color theme="1"/>
      </font>
      <fill>
        <patternFill patternType="solid">
          <fgColor auto="1"/>
          <bgColor rgb="FFE1E1E1"/>
        </patternFill>
      </fill>
    </dxf>
    <dxf>
      <font>
        <color auto="1"/>
      </font>
    </dxf>
    <dxf>
      <font>
        <color theme="0"/>
      </font>
      <fill>
        <patternFill patternType="none">
          <fgColor auto="1"/>
          <bgColor auto="1"/>
        </patternFill>
      </fill>
      <border>
        <top/>
      </border>
    </dxf>
    <dxf>
      <font>
        <color theme="1"/>
      </font>
      <fill>
        <patternFill patternType="solid">
          <bgColor rgb="FFF8F8F8"/>
        </patternFill>
      </fill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top style="thin">
          <color theme="4" tint="0.59999389629810485"/>
        </top>
        <bottom style="thin">
          <color theme="4" tint="0.59999389629810485"/>
        </bottom>
        <vertical/>
        <horizontal style="thin">
          <color theme="4" tint="0.59999389629810485"/>
        </horizontal>
      </border>
    </dxf>
    <dxf>
      <fill>
        <patternFill patternType="solid">
          <fgColor auto="1"/>
          <bgColor rgb="FFF8F8F8"/>
        </patternFill>
      </fill>
    </dxf>
    <dxf>
      <font>
        <color auto="1"/>
      </font>
      <fill>
        <patternFill patternType="none">
          <fgColor auto="1"/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rgb="FFE1E1E1"/>
        </top>
        <bottom/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 diagonalUp="0" diagonalDown="0">
        <left/>
        <right/>
        <top/>
        <bottom style="thin">
          <color rgb="FFE1E1E1"/>
        </bottom>
        <vertical/>
        <horizontal/>
      </border>
    </dxf>
    <dxf>
      <font>
        <color theme="1"/>
      </font>
      <border>
        <horizontal style="thin">
          <color theme="4" tint="0.79998168889431442"/>
        </horizontal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color theme="1"/>
      </font>
    </dxf>
    <dxf>
      <font>
        <b val="0"/>
        <i val="0"/>
        <color theme="1"/>
      </font>
    </dxf>
    <dxf>
      <font>
        <color theme="1"/>
      </font>
    </dxf>
    <dxf>
      <font>
        <b val="0"/>
        <i val="0"/>
        <color theme="1"/>
      </font>
      <fill>
        <patternFill patternType="solid">
          <fgColor auto="1"/>
          <bgColor rgb="FFE1E1E1"/>
        </patternFill>
      </fill>
    </dxf>
    <dxf>
      <font>
        <color auto="1"/>
      </font>
    </dxf>
    <dxf>
      <font>
        <color theme="0"/>
      </font>
      <fill>
        <patternFill patternType="none">
          <fgColor auto="1"/>
          <bgColor auto="1"/>
        </patternFill>
      </fill>
      <border>
        <top/>
      </border>
    </dxf>
    <dxf>
      <font>
        <color theme="1"/>
      </font>
      <fill>
        <patternFill patternType="solid">
          <bgColor rgb="FFF8F8F8"/>
        </patternFill>
      </fill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top style="thin">
          <color theme="4" tint="0.59999389629810485"/>
        </top>
        <bottom style="thin">
          <color theme="4" tint="0.59999389629810485"/>
        </bottom>
        <vertical/>
        <horizontal style="thin">
          <color theme="4" tint="0.59999389629810485"/>
        </horizontal>
      </border>
    </dxf>
    <dxf>
      <fill>
        <patternFill patternType="solid">
          <fgColor auto="1"/>
          <bgColor rgb="FFF8F8F8"/>
        </patternFill>
      </fill>
    </dxf>
    <dxf>
      <font>
        <color auto="1"/>
      </font>
      <fill>
        <patternFill patternType="none">
          <fgColor auto="1"/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rgb="FFE1E1E1"/>
        </top>
        <bottom/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 diagonalUp="0" diagonalDown="0">
        <left/>
        <right/>
        <top/>
        <bottom style="thick">
          <color rgb="FFE1E1E1"/>
        </bottom>
        <vertical/>
        <horizontal/>
      </border>
    </dxf>
    <dxf>
      <font>
        <color theme="1"/>
      </font>
      <border>
        <horizontal style="thin">
          <color theme="4" tint="0.79998168889431442"/>
        </horizontal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color theme="1"/>
      </font>
    </dxf>
    <dxf>
      <font>
        <b val="0"/>
        <i val="0"/>
        <color theme="1"/>
      </font>
    </dxf>
    <dxf>
      <font>
        <color theme="1"/>
      </font>
    </dxf>
    <dxf>
      <font>
        <b val="0"/>
        <i val="0"/>
        <color theme="1"/>
      </font>
      <fill>
        <patternFill patternType="solid">
          <fgColor auto="1"/>
          <bgColor rgb="FFE1E1E1"/>
        </patternFill>
      </fill>
    </dxf>
    <dxf>
      <font>
        <color auto="1"/>
      </font>
    </dxf>
    <dxf>
      <font>
        <color theme="0"/>
      </font>
      <fill>
        <patternFill patternType="none">
          <fgColor auto="1"/>
          <bgColor auto="1"/>
        </patternFill>
      </fill>
      <border>
        <top/>
      </border>
    </dxf>
    <dxf>
      <font>
        <color theme="1"/>
      </font>
      <fill>
        <patternFill patternType="solid">
          <bgColor rgb="FFF8F8F8"/>
        </patternFill>
      </fill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top style="thin">
          <color theme="4" tint="0.59999389629810485"/>
        </top>
        <bottom style="thin">
          <color theme="4" tint="0.59999389629810485"/>
        </bottom>
        <vertical/>
        <horizontal style="thin">
          <color theme="4" tint="0.59999389629810485"/>
        </horizontal>
      </border>
    </dxf>
    <dxf>
      <fill>
        <patternFill patternType="solid">
          <fgColor auto="1"/>
          <bgColor rgb="FFF8F8F8"/>
        </patternFill>
      </fill>
    </dxf>
    <dxf>
      <font>
        <color auto="1"/>
      </font>
      <fill>
        <patternFill patternType="none">
          <fgColor auto="1"/>
          <bgColor auto="1"/>
        </patternFill>
      </fill>
      <border>
        <left/>
        <right/>
        <top style="thin">
          <color rgb="FFE1E1E1"/>
        </top>
        <bottom style="thin">
          <color rgb="FFE1E1E1"/>
        </bottom>
        <vertical/>
        <horizontal style="thin">
          <color rgb="FFE1E1E1"/>
        </horizontal>
      </border>
    </dxf>
    <dxf>
      <font>
        <b/>
        <i val="0"/>
        <color auto="1"/>
      </font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theme="0" tint="-0.14993743705557422"/>
        </top>
        <bottom/>
        <horizontal/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 diagonalUp="0" diagonalDown="0">
        <left/>
        <right/>
        <top/>
        <bottom style="thin">
          <color theme="0" tint="-0.14993743705557422"/>
        </bottom>
        <vertical/>
        <horizontal/>
      </border>
    </dxf>
    <dxf>
      <font>
        <b/>
        <i val="0"/>
        <color theme="1"/>
      </font>
      <border>
        <left/>
        <right/>
        <top style="thin">
          <color theme="0" tint="-0.14996795556505021"/>
        </top>
        <bottom/>
        <horizontal/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b/>
        <i val="0"/>
      </font>
      <fill>
        <patternFill patternType="none">
          <fgColor auto="1"/>
          <bgColor auto="1"/>
        </patternFill>
      </fill>
      <border>
        <top style="thin">
          <color rgb="FFE1E1E1"/>
        </top>
        <bottom style="thin">
          <color rgb="FFE1E1E1"/>
        </bottom>
      </border>
    </dxf>
    <dxf>
      <font>
        <color theme="1"/>
      </font>
    </dxf>
    <dxf>
      <font>
        <b val="0"/>
        <i val="0"/>
        <color theme="1"/>
      </font>
    </dxf>
    <dxf>
      <font>
        <color theme="1"/>
      </font>
    </dxf>
    <dxf>
      <font>
        <b val="0"/>
        <i val="0"/>
        <color theme="1"/>
      </font>
      <fill>
        <patternFill patternType="solid">
          <fgColor auto="1"/>
          <bgColor rgb="FFE1E1E1"/>
        </patternFill>
      </fill>
    </dxf>
    <dxf>
      <font>
        <color auto="1"/>
      </font>
    </dxf>
    <dxf>
      <font>
        <color theme="0"/>
      </font>
      <fill>
        <patternFill patternType="none">
          <fgColor auto="1"/>
          <bgColor auto="1"/>
        </patternFill>
      </fill>
      <border>
        <top/>
      </border>
    </dxf>
    <dxf>
      <font>
        <color theme="1"/>
      </font>
      <fill>
        <patternFill patternType="solid">
          <bgColor rgb="FFF8F8F8"/>
        </patternFill>
      </fill>
    </dxf>
    <dxf>
      <font>
        <color auto="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top style="thin">
          <color theme="4" tint="0.59999389629810485"/>
        </top>
        <bottom style="thin">
          <color theme="4" tint="0.59999389629810485"/>
        </bottom>
        <vertical/>
        <horizontal style="thin">
          <color theme="4" tint="0.59999389629810485"/>
        </horizontal>
      </border>
    </dxf>
    <dxf>
      <fill>
        <patternFill patternType="solid">
          <fgColor auto="1"/>
          <bgColor rgb="FFF8F8F8"/>
        </patternFill>
      </fill>
    </dxf>
    <dxf>
      <font>
        <color auto="1"/>
      </font>
      <fill>
        <patternFill patternType="none">
          <fgColor auto="1"/>
          <bgColor auto="1"/>
        </patternFill>
      </fill>
      <border>
        <left/>
        <right/>
        <top style="thin">
          <color rgb="FFE1E1E1"/>
        </top>
        <bottom style="thin">
          <color rgb="FFE1E1E1"/>
        </bottom>
        <vertical/>
        <horizontal style="thin">
          <color rgb="FFE1E1E1"/>
        </horizontal>
      </border>
    </dxf>
    <dxf>
      <font>
        <color auto="1"/>
      </font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rgb="FF7D7D7D"/>
        </top>
        <bottom style="thin">
          <color rgb="FF7D7D7D"/>
        </bottom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 diagonalUp="0" diagonalDown="0">
        <left/>
        <right/>
        <top/>
        <bottom style="thick">
          <color rgb="FFE1E1E1"/>
        </bottom>
        <vertical/>
        <horizontal/>
      </border>
    </dxf>
    <dxf>
      <font>
        <color theme="1"/>
      </font>
      <border>
        <horizontal style="thin">
          <color theme="4" tint="0.79998168889431442"/>
        </horizontal>
      </border>
    </dxf>
    <dxf>
      <font>
        <b val="0"/>
        <i val="0"/>
        <sz val="9"/>
        <color auto="1"/>
        <name val="Arial"/>
        <scheme val="none"/>
      </font>
      <border>
        <bottom style="thin">
          <color theme="0" tint="-0.24994659260841701"/>
        </bottom>
        <vertical/>
        <horizontal/>
      </border>
    </dxf>
    <dxf>
      <font>
        <sz val="9"/>
        <color theme="1"/>
        <name val="Arial"/>
        <scheme val="none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5" defaultTableStyle="TableStyleMedium2" defaultPivotStyle="PivotStyleLight16">
    <tableStyle name="DFEEST" pivot="0" table="0" count="2">
      <tableStyleElement type="wholeTable" dxfId="65"/>
      <tableStyleElement type="headerRow" dxfId="64"/>
    </tableStyle>
    <tableStyle name="DFEEST Standard" table="0" count="16">
      <tableStyleElement type="wholeTable" dxfId="63"/>
      <tableStyleElement type="headerRow" dxfId="62"/>
      <tableStyleElement type="totalRow" dxfId="61"/>
      <tableStyleElement type="firstColumn" dxfId="60"/>
      <tableStyleElement type="firstRowStripe" dxfId="59"/>
      <tableStyleElement type="secondRowStripe" dxfId="58"/>
      <tableStyleElement type="firstColumnStripe" dxfId="57"/>
      <tableStyleElement type="secondColumnStripe" dxfId="56"/>
      <tableStyleElement type="firstHeaderCell" dxfId="55"/>
      <tableStyleElement type="firstSubtotalColumn" dxfId="54"/>
      <tableStyleElement type="firstSubtotalRow" dxfId="53"/>
      <tableStyleElement type="secondSubtotalRow" dxfId="52"/>
      <tableStyleElement type="firstRowSubheading" dxfId="51"/>
      <tableStyleElement type="secondRowSubheading" dxfId="50"/>
      <tableStyleElement type="pageFieldLabels" dxfId="49"/>
      <tableStyleElement type="pageFieldValues" dxfId="48"/>
    </tableStyle>
    <tableStyle name="DFEEST Standard - Totals Table - 2 rows" table="0" count="16">
      <tableStyleElement type="wholeTable" dxfId="47"/>
      <tableStyleElement type="headerRow" dxfId="46"/>
      <tableStyleElement type="totalRow" dxfId="45"/>
      <tableStyleElement type="firstColumn" dxfId="44"/>
      <tableStyleElement type="firstRowStripe" dxfId="43"/>
      <tableStyleElement type="secondRowStripe" dxfId="42"/>
      <tableStyleElement type="firstColumnStripe" dxfId="41"/>
      <tableStyleElement type="secondColumnStripe" dxfId="40"/>
      <tableStyleElement type="firstHeaderCell" dxfId="39"/>
      <tableStyleElement type="firstSubtotalColumn" dxfId="38"/>
      <tableStyleElement type="firstSubtotalRow" dxfId="37"/>
      <tableStyleElement type="secondSubtotalRow" dxfId="36"/>
      <tableStyleElement type="firstRowSubheading" dxfId="35"/>
      <tableStyleElement type="secondRowSubheading" dxfId="34"/>
      <tableStyleElement type="pageFieldLabels" dxfId="33"/>
      <tableStyleElement type="pageFieldValues" dxfId="32"/>
    </tableStyle>
    <tableStyle name="DFEEST Standard Emma" table="0" count="16">
      <tableStyleElement type="wholeTable" dxfId="31"/>
      <tableStyleElement type="headerRow" dxfId="30"/>
      <tableStyleElement type="totalRow" dxfId="29"/>
      <tableStyleElement type="firstColumn" dxfId="28"/>
      <tableStyleElement type="firstRowStripe" dxfId="27"/>
      <tableStyleElement type="secondRowStripe" dxfId="26"/>
      <tableStyleElement type="firstColumnStripe" dxfId="25"/>
      <tableStyleElement type="secondColumnStripe" dxfId="24"/>
      <tableStyleElement type="firstHeaderCell" dxfId="23"/>
      <tableStyleElement type="firstSubtotalColumn" dxfId="22"/>
      <tableStyleElement type="firstSubtotalRow" dxfId="21"/>
      <tableStyleElement type="secondSubtotalRow" dxfId="20"/>
      <tableStyleElement type="firstRowSubheading" dxfId="19"/>
      <tableStyleElement type="secondRowSubheading" dxfId="18"/>
      <tableStyleElement type="pageFieldLabels" dxfId="17"/>
      <tableStyleElement type="pageFieldValues" dxfId="16"/>
    </tableStyle>
    <tableStyle name="DFEEST Standard Emma 3" table="0" count="16">
      <tableStyleElement type="wholeTable" dxfId="15"/>
      <tableStyleElement type="headerRow" dxfId="14"/>
      <tableStyleElement type="totalRow" dxfId="13"/>
      <tableStyleElement type="firstColumn" dxfId="12"/>
      <tableStyleElement type="firstRowStripe" dxfId="11"/>
      <tableStyleElement type="secondRowStripe" dxfId="10"/>
      <tableStyleElement type="firstColumnStripe" dxfId="9"/>
      <tableStyleElement type="secondColumnStripe" dxfId="8"/>
      <tableStyleElement type="firstHeaderCell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Sheet2!$A$1:$A$4</c:f>
              <c:strCache>
                <c:ptCount val="4"/>
                <c:pt idx="0">
                  <c:v>Advanced Diploma</c:v>
                </c:pt>
                <c:pt idx="1">
                  <c:v>Diploma</c:v>
                </c:pt>
                <c:pt idx="2">
                  <c:v>Certifcate IV</c:v>
                </c:pt>
                <c:pt idx="3">
                  <c:v>Certificate III</c:v>
                </c:pt>
              </c:strCache>
            </c:strRef>
          </c:cat>
          <c:val>
            <c:numRef>
              <c:f>Sheet2!$B$1:$B$4</c:f>
              <c:numCache>
                <c:formatCode>_-* #,##0_-;\-* #,##0_-;_-* "-"??_-;_-@_-</c:formatCode>
                <c:ptCount val="4"/>
                <c:pt idx="0">
                  <c:v>50755</c:v>
                </c:pt>
                <c:pt idx="1">
                  <c:v>76010</c:v>
                </c:pt>
                <c:pt idx="2">
                  <c:v>159635</c:v>
                </c:pt>
                <c:pt idx="3">
                  <c:v>358550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Sheet2!$A$25:$A$27</c:f>
              <c:strCache>
                <c:ptCount val="3"/>
                <c:pt idx="0">
                  <c:v>North</c:v>
                </c:pt>
                <c:pt idx="1">
                  <c:v>Adelaide</c:v>
                </c:pt>
                <c:pt idx="2">
                  <c:v>Region</c:v>
                </c:pt>
              </c:strCache>
            </c:strRef>
          </c:cat>
          <c:val>
            <c:numRef>
              <c:f>Sheet2!$B$25:$B$27</c:f>
              <c:numCache>
                <c:formatCode>_-* #,##0_-;\-* #,##0_-;_-* "-"??_-;_-@_-</c:formatCode>
                <c:ptCount val="3"/>
                <c:pt idx="0">
                  <c:v>157065</c:v>
                </c:pt>
                <c:pt idx="1">
                  <c:v>378830</c:v>
                </c:pt>
                <c:pt idx="2">
                  <c:v>109055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4</xdr:row>
      <xdr:rowOff>38100</xdr:rowOff>
    </xdr:from>
    <xdr:to>
      <xdr:col>10</xdr:col>
      <xdr:colOff>523875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95250</xdr:colOff>
      <xdr:row>27</xdr:row>
      <xdr:rowOff>133350</xdr:rowOff>
    </xdr:from>
    <xdr:to>
      <xdr:col>11</xdr:col>
      <xdr:colOff>400050</xdr:colOff>
      <xdr:row>42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activeCell="H55" sqref="H55"/>
    </sheetView>
  </sheetViews>
  <sheetFormatPr defaultRowHeight="15" x14ac:dyDescent="0.25"/>
  <cols>
    <col min="1" max="1" width="14.7109375" customWidth="1"/>
    <col min="2" max="4" width="14.5703125" customWidth="1"/>
    <col min="5" max="5" width="11.5703125" bestFit="1" customWidth="1"/>
  </cols>
  <sheetData>
    <row r="1" spans="1:6" ht="18.75" x14ac:dyDescent="0.3">
      <c r="A1" s="5" t="s">
        <v>13</v>
      </c>
      <c r="F1" s="2" t="s">
        <v>3</v>
      </c>
    </row>
    <row r="3" spans="1:6" x14ac:dyDescent="0.25">
      <c r="B3" s="4" t="s">
        <v>0</v>
      </c>
      <c r="C3" s="4" t="s">
        <v>1</v>
      </c>
      <c r="D3" s="4" t="s">
        <v>2</v>
      </c>
      <c r="E3" s="4" t="s">
        <v>12</v>
      </c>
    </row>
    <row r="4" spans="1:6" x14ac:dyDescent="0.25">
      <c r="A4" s="2" t="s">
        <v>4</v>
      </c>
      <c r="B4" s="3">
        <v>8300</v>
      </c>
      <c r="C4" s="3">
        <f>3885+3895</f>
        <v>7780</v>
      </c>
      <c r="D4" s="3">
        <v>5115</v>
      </c>
      <c r="E4" s="3">
        <f>B4+C4+D4</f>
        <v>21195</v>
      </c>
    </row>
    <row r="5" spans="1:6" x14ac:dyDescent="0.25">
      <c r="A5" s="1" t="s">
        <v>7</v>
      </c>
      <c r="B5" s="3"/>
      <c r="C5" s="3"/>
      <c r="D5" s="3"/>
      <c r="E5" s="3"/>
    </row>
    <row r="6" spans="1:6" x14ac:dyDescent="0.25">
      <c r="A6" s="2" t="s">
        <v>5</v>
      </c>
      <c r="B6" s="3">
        <f>7740+100</f>
        <v>7840</v>
      </c>
      <c r="C6" s="3">
        <f>1195+6440</f>
        <v>7635</v>
      </c>
      <c r="D6" s="3">
        <f>3455+5990</f>
        <v>9445</v>
      </c>
      <c r="E6" s="3">
        <f t="shared" ref="E6:E8" si="0">B6+C6+D6</f>
        <v>24920</v>
      </c>
    </row>
    <row r="7" spans="1:6" x14ac:dyDescent="0.25">
      <c r="A7" s="1" t="s">
        <v>8</v>
      </c>
      <c r="B7" s="3"/>
      <c r="C7" s="3"/>
      <c r="D7" s="3"/>
      <c r="E7" s="3"/>
    </row>
    <row r="8" spans="1:6" x14ac:dyDescent="0.25">
      <c r="A8" s="2" t="s">
        <v>6</v>
      </c>
      <c r="B8" s="3">
        <f>1175+960</f>
        <v>2135</v>
      </c>
      <c r="C8" s="3">
        <f>70+1170</f>
        <v>1240</v>
      </c>
      <c r="D8" s="3">
        <v>1265</v>
      </c>
      <c r="E8" s="3">
        <f t="shared" si="0"/>
        <v>4640</v>
      </c>
    </row>
    <row r="9" spans="1:6" x14ac:dyDescent="0.25">
      <c r="A9" s="1" t="s">
        <v>9</v>
      </c>
    </row>
    <row r="10" spans="1:6" x14ac:dyDescent="0.25">
      <c r="A10" s="1" t="s">
        <v>10</v>
      </c>
    </row>
    <row r="11" spans="1:6" x14ac:dyDescent="0.25">
      <c r="A11" s="1" t="s">
        <v>11</v>
      </c>
    </row>
    <row r="12" spans="1:6" x14ac:dyDescent="0.25">
      <c r="E12" s="14">
        <f>SUM(E3:E8)</f>
        <v>50755</v>
      </c>
    </row>
    <row r="14" spans="1:6" ht="18.75" x14ac:dyDescent="0.3">
      <c r="A14" s="5" t="s">
        <v>14</v>
      </c>
    </row>
    <row r="16" spans="1:6" x14ac:dyDescent="0.25">
      <c r="B16" s="4" t="s">
        <v>0</v>
      </c>
      <c r="C16" s="4" t="s">
        <v>1</v>
      </c>
      <c r="D16" s="4" t="s">
        <v>2</v>
      </c>
      <c r="E16" s="4" t="s">
        <v>12</v>
      </c>
    </row>
    <row r="17" spans="1:6" x14ac:dyDescent="0.25">
      <c r="A17" s="2" t="s">
        <v>4</v>
      </c>
      <c r="B17" s="3">
        <v>700</v>
      </c>
      <c r="C17" s="3">
        <v>12235</v>
      </c>
      <c r="D17" s="3">
        <v>5725</v>
      </c>
      <c r="E17" s="3">
        <f>B17+C17+D17</f>
        <v>18660</v>
      </c>
    </row>
    <row r="18" spans="1:6" x14ac:dyDescent="0.25">
      <c r="A18" s="1" t="s">
        <v>7</v>
      </c>
      <c r="B18" s="3"/>
      <c r="C18" s="3"/>
      <c r="D18" s="3"/>
      <c r="E18" s="3"/>
    </row>
    <row r="19" spans="1:6" x14ac:dyDescent="0.25">
      <c r="A19" s="2" t="s">
        <v>5</v>
      </c>
      <c r="B19" s="3">
        <v>21500</v>
      </c>
      <c r="C19" s="3">
        <v>12970</v>
      </c>
      <c r="D19" s="3">
        <v>14480</v>
      </c>
      <c r="E19" s="3">
        <f t="shared" ref="E19:E21" si="1">B19+C19+D19</f>
        <v>48950</v>
      </c>
    </row>
    <row r="20" spans="1:6" x14ac:dyDescent="0.25">
      <c r="A20" s="1" t="s">
        <v>8</v>
      </c>
      <c r="B20" s="3"/>
      <c r="C20" s="3"/>
      <c r="D20" s="3"/>
      <c r="E20" s="3"/>
    </row>
    <row r="21" spans="1:6" x14ac:dyDescent="0.25">
      <c r="A21" s="2" t="s">
        <v>6</v>
      </c>
      <c r="B21" s="3"/>
      <c r="C21" s="6">
        <v>2415</v>
      </c>
      <c r="D21" s="6">
        <v>5985</v>
      </c>
      <c r="E21" s="3">
        <f t="shared" si="1"/>
        <v>8400</v>
      </c>
    </row>
    <row r="22" spans="1:6" x14ac:dyDescent="0.25">
      <c r="A22" s="1" t="s">
        <v>10</v>
      </c>
    </row>
    <row r="23" spans="1:6" x14ac:dyDescent="0.25">
      <c r="A23" s="1" t="s">
        <v>11</v>
      </c>
    </row>
    <row r="24" spans="1:6" x14ac:dyDescent="0.25">
      <c r="E24" s="14">
        <f>SUM(E17:E21)</f>
        <v>76010</v>
      </c>
    </row>
    <row r="26" spans="1:6" ht="18.75" x14ac:dyDescent="0.3">
      <c r="A26" s="5" t="s">
        <v>15</v>
      </c>
      <c r="F26" s="12" t="s">
        <v>3</v>
      </c>
    </row>
    <row r="28" spans="1:6" x14ac:dyDescent="0.25">
      <c r="A28" s="7"/>
      <c r="B28" s="4" t="s">
        <v>0</v>
      </c>
      <c r="C28" s="4" t="s">
        <v>1</v>
      </c>
      <c r="D28" s="4" t="s">
        <v>2</v>
      </c>
      <c r="E28" s="4" t="s">
        <v>12</v>
      </c>
      <c r="F28" s="7"/>
    </row>
    <row r="29" spans="1:6" x14ac:dyDescent="0.25">
      <c r="A29" s="9" t="s">
        <v>4</v>
      </c>
      <c r="B29" s="3">
        <f>5480+17010</f>
        <v>22490</v>
      </c>
      <c r="C29" s="3">
        <f>1960+8230</f>
        <v>10190</v>
      </c>
      <c r="D29" s="3">
        <f>14580</f>
        <v>14580</v>
      </c>
      <c r="E29" s="3">
        <f>B29+C29+D29</f>
        <v>47260</v>
      </c>
      <c r="F29" s="7"/>
    </row>
    <row r="30" spans="1:6" x14ac:dyDescent="0.25">
      <c r="A30" s="8" t="s">
        <v>7</v>
      </c>
      <c r="B30" s="3"/>
      <c r="C30" s="3"/>
      <c r="D30" s="3"/>
      <c r="E30" s="3"/>
      <c r="F30" s="7"/>
    </row>
    <row r="31" spans="1:6" x14ac:dyDescent="0.25">
      <c r="A31" s="9" t="s">
        <v>5</v>
      </c>
      <c r="B31" s="3">
        <f>80+24080</f>
        <v>24160</v>
      </c>
      <c r="C31" s="3">
        <v>25640</v>
      </c>
      <c r="D31" s="3">
        <v>31800</v>
      </c>
      <c r="E31" s="3">
        <f t="shared" ref="E31" si="2">B31+C31+D31</f>
        <v>81600</v>
      </c>
      <c r="F31" s="7"/>
    </row>
    <row r="32" spans="1:6" x14ac:dyDescent="0.25">
      <c r="A32" s="8" t="s">
        <v>8</v>
      </c>
      <c r="B32" s="3"/>
      <c r="C32" s="3"/>
      <c r="D32" s="3"/>
      <c r="E32" s="3"/>
      <c r="F32" s="7"/>
    </row>
    <row r="33" spans="1:6" x14ac:dyDescent="0.25">
      <c r="A33" s="9" t="s">
        <v>6</v>
      </c>
      <c r="B33" s="3">
        <f>2250+10180</f>
        <v>12430</v>
      </c>
      <c r="C33" s="10">
        <f>555+9200</f>
        <v>9755</v>
      </c>
      <c r="D33" s="10">
        <v>8590</v>
      </c>
      <c r="E33" s="3">
        <f t="shared" ref="E33" si="3">B33+C33+D33</f>
        <v>30775</v>
      </c>
      <c r="F33" s="7"/>
    </row>
    <row r="34" spans="1:6" x14ac:dyDescent="0.25">
      <c r="A34" s="11" t="s">
        <v>16</v>
      </c>
      <c r="B34" s="7"/>
      <c r="C34" s="7"/>
      <c r="D34" s="7"/>
      <c r="E34" s="7"/>
      <c r="F34" s="7"/>
    </row>
    <row r="35" spans="1:6" x14ac:dyDescent="0.25">
      <c r="A35" s="11" t="s">
        <v>17</v>
      </c>
      <c r="B35" s="7"/>
      <c r="C35" s="7"/>
      <c r="D35" s="7"/>
      <c r="E35" s="7"/>
      <c r="F35" s="7"/>
    </row>
    <row r="36" spans="1:6" x14ac:dyDescent="0.25">
      <c r="A36" s="11" t="s">
        <v>18</v>
      </c>
      <c r="B36" s="7"/>
      <c r="C36" s="7"/>
      <c r="D36" s="7"/>
      <c r="E36" s="7"/>
      <c r="F36" s="7"/>
    </row>
    <row r="37" spans="1:6" x14ac:dyDescent="0.25">
      <c r="A37" s="11" t="s">
        <v>20</v>
      </c>
    </row>
    <row r="38" spans="1:6" x14ac:dyDescent="0.25">
      <c r="A38" s="11" t="s">
        <v>21</v>
      </c>
    </row>
    <row r="39" spans="1:6" x14ac:dyDescent="0.25">
      <c r="A39" s="11" t="s">
        <v>23</v>
      </c>
    </row>
    <row r="40" spans="1:6" x14ac:dyDescent="0.25">
      <c r="E40" s="14">
        <f>SUM(E29:E33)</f>
        <v>159635</v>
      </c>
    </row>
    <row r="41" spans="1:6" s="15" customFormat="1" x14ac:dyDescent="0.25">
      <c r="E41" s="13"/>
    </row>
    <row r="42" spans="1:6" ht="18.75" x14ac:dyDescent="0.3">
      <c r="A42" s="5" t="s">
        <v>24</v>
      </c>
    </row>
    <row r="43" spans="1:6" ht="18.75" x14ac:dyDescent="0.3">
      <c r="A43" s="5" t="s">
        <v>25</v>
      </c>
    </row>
    <row r="45" spans="1:6" x14ac:dyDescent="0.25">
      <c r="A45" s="15"/>
      <c r="B45" s="4" t="s">
        <v>0</v>
      </c>
      <c r="C45" s="4" t="s">
        <v>1</v>
      </c>
      <c r="D45" s="4" t="s">
        <v>2</v>
      </c>
      <c r="E45" s="4" t="s">
        <v>12</v>
      </c>
    </row>
    <row r="46" spans="1:6" x14ac:dyDescent="0.25">
      <c r="A46" s="17" t="s">
        <v>4</v>
      </c>
      <c r="B46" s="3">
        <f>310+11350</f>
        <v>11660</v>
      </c>
      <c r="C46" s="3">
        <f>310+39110</f>
        <v>39420</v>
      </c>
      <c r="D46" s="3">
        <v>18870</v>
      </c>
      <c r="E46" s="3">
        <f>B46+C46+D46</f>
        <v>69950</v>
      </c>
    </row>
    <row r="47" spans="1:6" x14ac:dyDescent="0.25">
      <c r="A47" s="16" t="s">
        <v>7</v>
      </c>
      <c r="B47" s="3"/>
      <c r="C47" s="3"/>
      <c r="D47" s="3"/>
      <c r="E47" s="3"/>
    </row>
    <row r="48" spans="1:6" x14ac:dyDescent="0.25">
      <c r="A48" s="17" t="s">
        <v>5</v>
      </c>
      <c r="B48" s="3">
        <f>56360+80</f>
        <v>56440</v>
      </c>
      <c r="C48" s="3">
        <v>87300</v>
      </c>
      <c r="D48" s="3">
        <v>79620</v>
      </c>
      <c r="E48" s="3">
        <f t="shared" ref="E48" si="4">B48+C48+D48</f>
        <v>223360</v>
      </c>
    </row>
    <row r="49" spans="1:5" x14ac:dyDescent="0.25">
      <c r="A49" s="16" t="s">
        <v>8</v>
      </c>
      <c r="B49" s="3"/>
      <c r="C49" s="3"/>
      <c r="D49" s="3"/>
      <c r="E49" s="3"/>
    </row>
    <row r="50" spans="1:5" x14ac:dyDescent="0.25">
      <c r="A50" s="17" t="s">
        <v>6</v>
      </c>
      <c r="B50" s="3">
        <f>16840+430</f>
        <v>17270</v>
      </c>
      <c r="C50" s="18">
        <v>21130</v>
      </c>
      <c r="D50" s="18">
        <v>26840</v>
      </c>
      <c r="E50" s="3">
        <f t="shared" ref="E50" si="5">B50+C50+D50</f>
        <v>65240</v>
      </c>
    </row>
    <row r="51" spans="1:5" x14ac:dyDescent="0.25">
      <c r="A51" s="16" t="s">
        <v>16</v>
      </c>
      <c r="B51" s="15"/>
      <c r="C51" s="15"/>
      <c r="D51" s="15"/>
      <c r="E51" s="15"/>
    </row>
    <row r="52" spans="1:5" x14ac:dyDescent="0.25">
      <c r="A52" s="16" t="s">
        <v>17</v>
      </c>
      <c r="B52" s="15"/>
      <c r="C52" s="15"/>
      <c r="D52" s="15"/>
      <c r="E52" s="15"/>
    </row>
    <row r="53" spans="1:5" x14ac:dyDescent="0.25">
      <c r="A53" s="16" t="s">
        <v>18</v>
      </c>
      <c r="B53" s="15"/>
      <c r="C53" s="15"/>
      <c r="D53" s="15"/>
      <c r="E53" s="15"/>
    </row>
    <row r="54" spans="1:5" x14ac:dyDescent="0.25">
      <c r="A54" s="16" t="s">
        <v>19</v>
      </c>
      <c r="B54" s="15"/>
      <c r="C54" s="15"/>
      <c r="D54" s="15"/>
      <c r="E54" s="15"/>
    </row>
    <row r="55" spans="1:5" x14ac:dyDescent="0.25">
      <c r="A55" s="16" t="s">
        <v>20</v>
      </c>
      <c r="B55" s="15"/>
      <c r="C55" s="15"/>
      <c r="D55" s="15"/>
      <c r="E55" s="15"/>
    </row>
    <row r="56" spans="1:5" x14ac:dyDescent="0.25">
      <c r="A56" s="16" t="s">
        <v>21</v>
      </c>
      <c r="B56" s="15"/>
      <c r="C56" s="15"/>
      <c r="D56" s="15"/>
      <c r="E56" s="15"/>
    </row>
    <row r="57" spans="1:5" x14ac:dyDescent="0.25">
      <c r="A57" s="16" t="s">
        <v>22</v>
      </c>
      <c r="B57" s="15"/>
      <c r="C57" s="15"/>
      <c r="D57" s="15"/>
      <c r="E57" s="15"/>
    </row>
    <row r="58" spans="1:5" x14ac:dyDescent="0.25">
      <c r="A58" s="16" t="s">
        <v>23</v>
      </c>
    </row>
    <row r="60" spans="1:5" x14ac:dyDescent="0.25">
      <c r="E60" s="14">
        <f>SUM(E46:E50)</f>
        <v>358550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A25" sqref="A25:B27"/>
    </sheetView>
  </sheetViews>
  <sheetFormatPr defaultRowHeight="15" x14ac:dyDescent="0.25"/>
  <cols>
    <col min="1" max="1" width="20" customWidth="1"/>
    <col min="2" max="2" width="11.5703125" bestFit="1" customWidth="1"/>
  </cols>
  <sheetData>
    <row r="1" spans="1:2" x14ac:dyDescent="0.25">
      <c r="A1" t="s">
        <v>26</v>
      </c>
      <c r="B1" s="3">
        <f>Sheet1!E12</f>
        <v>50755</v>
      </c>
    </row>
    <row r="2" spans="1:2" x14ac:dyDescent="0.25">
      <c r="A2" t="s">
        <v>27</v>
      </c>
      <c r="B2" s="3">
        <f>Sheet1!E24</f>
        <v>76010</v>
      </c>
    </row>
    <row r="3" spans="1:2" x14ac:dyDescent="0.25">
      <c r="A3" t="s">
        <v>28</v>
      </c>
      <c r="B3" s="3">
        <f>Sheet1!E40</f>
        <v>159635</v>
      </c>
    </row>
    <row r="4" spans="1:2" x14ac:dyDescent="0.25">
      <c r="A4" t="s">
        <v>29</v>
      </c>
      <c r="B4" s="3">
        <f>Sheet1!E60</f>
        <v>358550</v>
      </c>
    </row>
    <row r="25" spans="1:2" x14ac:dyDescent="0.25">
      <c r="A25" t="s">
        <v>4</v>
      </c>
      <c r="B25" s="3">
        <f>Sheet1!E4+Sheet1!E17+Sheet1!E29+Sheet1!E46</f>
        <v>157065</v>
      </c>
    </row>
    <row r="26" spans="1:2" x14ac:dyDescent="0.25">
      <c r="A26" t="s">
        <v>30</v>
      </c>
      <c r="B26" s="3">
        <f>Sheet1!E6+Sheet1!E19+Sheet1!E31+Sheet1!E48</f>
        <v>378830</v>
      </c>
    </row>
    <row r="27" spans="1:2" x14ac:dyDescent="0.25">
      <c r="A27" t="s">
        <v>6</v>
      </c>
      <c r="B27" s="3">
        <f>Sheet1!E8+Sheet1!E21+Sheet1!E33+Sheet1!E50</f>
        <v>109055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DFEEST TAFESA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McIntyre</dc:creator>
  <cp:lastModifiedBy>Stuart McIntyre</cp:lastModifiedBy>
  <dcterms:created xsi:type="dcterms:W3CDTF">2013-09-17T07:35:58Z</dcterms:created>
  <dcterms:modified xsi:type="dcterms:W3CDTF">2013-09-18T04:14:57Z</dcterms:modified>
</cp:coreProperties>
</file>